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5600" windowHeight="11760"/>
  </bookViews>
  <sheets>
    <sheet name="laskuri" sheetId="4" r:id="rId1"/>
    <sheet name="Taul3" sheetId="3" state="hidden" r:id="rId2"/>
  </sheets>
  <calcPr calcId="125725"/>
</workbook>
</file>

<file path=xl/calcChain.xml><?xml version="1.0" encoding="utf-8"?>
<calcChain xmlns="http://schemas.openxmlformats.org/spreadsheetml/2006/main">
  <c r="D16" i="4"/>
  <c r="B22" s="1"/>
  <c r="D15"/>
  <c r="B18" s="1"/>
  <c r="C22"/>
  <c r="B23" l="1"/>
  <c r="B25" s="1"/>
  <c r="C23"/>
  <c r="C25" s="1"/>
  <c r="C24" l="1"/>
  <c r="C27" s="1"/>
  <c r="B24"/>
  <c r="B27" s="1"/>
</calcChain>
</file>

<file path=xl/sharedStrings.xml><?xml version="1.0" encoding="utf-8"?>
<sst xmlns="http://schemas.openxmlformats.org/spreadsheetml/2006/main" count="94" uniqueCount="81">
  <si>
    <t>Viljelykasvi</t>
  </si>
  <si>
    <t>Viljelykasvi Kuiva-ainepitoisuus (%)</t>
  </si>
  <si>
    <t>Valkuaispitoisuus</t>
  </si>
  <si>
    <t>Typpipitoisuus</t>
  </si>
  <si>
    <t>Fosforipitoisuus</t>
  </si>
  <si>
    <t>Kevätvehnä</t>
  </si>
  <si>
    <t>Syysvehnä</t>
  </si>
  <si>
    <t>Ohra</t>
  </si>
  <si>
    <t>Kaura</t>
  </si>
  <si>
    <t>Ruis</t>
  </si>
  <si>
    <t>Herne</t>
  </si>
  <si>
    <t>Härkäpapu</t>
  </si>
  <si>
    <t>Rypsi</t>
  </si>
  <si>
    <t>Rapsi</t>
  </si>
  <si>
    <t>Ruistankio</t>
  </si>
  <si>
    <t>Pellava</t>
  </si>
  <si>
    <t>Varhaisperuna</t>
  </si>
  <si>
    <t>Sokerijuurikas</t>
  </si>
  <si>
    <t>Muu peruna</t>
  </si>
  <si>
    <t>kg/ha</t>
  </si>
  <si>
    <t>%</t>
  </si>
  <si>
    <t>Kosteus</t>
  </si>
  <si>
    <t>Sadossa poistuneet ravinteet</t>
  </si>
  <si>
    <t>N</t>
  </si>
  <si>
    <t>P</t>
  </si>
  <si>
    <t>Kuiva-ainesato</t>
  </si>
  <si>
    <t>taulukkoarvo</t>
  </si>
  <si>
    <t>Lannoituksessa annetut ravinteet</t>
  </si>
  <si>
    <t>2. Syötä annetun lannoituksen typpi- ja fosforimäärät</t>
  </si>
  <si>
    <t>3. Tase</t>
  </si>
  <si>
    <t>Vehnän ja rukiin olki</t>
  </si>
  <si>
    <t>Kauran ja ohran olki</t>
  </si>
  <si>
    <t>Puna-apilasäilörehu</t>
  </si>
  <si>
    <t>Sinimailassäilörehu</t>
  </si>
  <si>
    <t>Vuohenhernesäilörehu</t>
  </si>
  <si>
    <t>Vihantaviljasäilörehu</t>
  </si>
  <si>
    <t>Seosvilja</t>
  </si>
  <si>
    <t>Ruisvehnä</t>
  </si>
  <si>
    <t>Maissi</t>
  </si>
  <si>
    <t>Soijapapu</t>
  </si>
  <si>
    <t>Virna</t>
  </si>
  <si>
    <t>Lupiini</t>
  </si>
  <si>
    <t>Auringonkukka</t>
  </si>
  <si>
    <t>Tattari</t>
  </si>
  <si>
    <t>Puna-apila</t>
  </si>
  <si>
    <t>Timotei</t>
  </si>
  <si>
    <t>Rehujuurikas</t>
  </si>
  <si>
    <t>Rehukaali</t>
  </si>
  <si>
    <t>Heinä</t>
  </si>
  <si>
    <t>Säilörehu</t>
  </si>
  <si>
    <t>Härkäpapusäilörehu</t>
  </si>
  <si>
    <t>Kokoviljasäilörehu</t>
  </si>
  <si>
    <t>Nurmi</t>
  </si>
  <si>
    <t>Sinimailanen</t>
  </si>
  <si>
    <t>Härkäpapukasvusto</t>
  </si>
  <si>
    <t>Vihantavilja</t>
  </si>
  <si>
    <t>Ruokohelpi</t>
  </si>
  <si>
    <t>Muu nurmisiemen</t>
  </si>
  <si>
    <t>Sokerijuurikkaan naatit</t>
  </si>
  <si>
    <t>Puna-apilapit. (25%) säilörehu</t>
  </si>
  <si>
    <t>Puna-apilapit. (50%) säilörehu</t>
  </si>
  <si>
    <t>Puna-apilapit. (75%) säilörehu</t>
  </si>
  <si>
    <t>Herne- ja virnasäilörehu</t>
  </si>
  <si>
    <t>Sokerijuurikkaan naattisäilörehu</t>
  </si>
  <si>
    <t>Herne- ja virnakasvusto</t>
  </si>
  <si>
    <t>Hamppukuitu</t>
  </si>
  <si>
    <t>Pellavakuitu</t>
  </si>
  <si>
    <t>1. Syötä viljelykasvi, sadon määrä ja sen kosteus- ja valkuaispitoisuus, jos tiedät. Jos et tiedä, laskuri käyttää ravinnetaseet -taulukon taulukkoarvoja</t>
  </si>
  <si>
    <t>Hyötysuhde</t>
  </si>
  <si>
    <t>3. Tase euroina</t>
  </si>
  <si>
    <t>LANNOITTEEN HINNAT</t>
  </si>
  <si>
    <t>TYPPI</t>
  </si>
  <si>
    <t>€/kg</t>
  </si>
  <si>
    <t>FOSFORI</t>
  </si>
  <si>
    <t>MTT:n fosforilaskurista. Perustietoina ProAgrian Tuottopehtorin vuoden 2012 lannoitteet</t>
  </si>
  <si>
    <t>Saatu sato</t>
  </si>
  <si>
    <t>€/lohko</t>
  </si>
  <si>
    <t>Lohkon koko</t>
  </si>
  <si>
    <t>ylimääräisen lannoituksen kustannus per lohko</t>
  </si>
  <si>
    <t>ha</t>
  </si>
  <si>
    <t>RAVINNETASELASKURI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</si>
</sst>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#,##0_ ;\-#,##0\ "/>
  </numFmts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9"/>
      <color rgb="FF254E9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3" fillId="3" borderId="0" xfId="1" applyFont="1" applyFill="1"/>
    <xf numFmtId="0" fontId="4" fillId="3" borderId="0" xfId="1" applyFont="1" applyFill="1" applyAlignment="1">
      <alignment horizontal="center"/>
    </xf>
    <xf numFmtId="9" fontId="3" fillId="3" borderId="0" xfId="2" applyFont="1" applyFill="1"/>
    <xf numFmtId="0" fontId="3" fillId="3" borderId="0" xfId="1" applyFont="1" applyFill="1" applyAlignment="1">
      <alignment horizontal="left" wrapText="1"/>
    </xf>
    <xf numFmtId="0" fontId="3" fillId="3" borderId="0" xfId="1" applyFont="1" applyFill="1" applyAlignment="1">
      <alignment horizontal="left" vertical="top"/>
    </xf>
    <xf numFmtId="0" fontId="3" fillId="3" borderId="0" xfId="1" applyFont="1" applyFill="1" applyAlignment="1">
      <alignment vertical="top"/>
    </xf>
    <xf numFmtId="0" fontId="3" fillId="4" borderId="1" xfId="1" applyFont="1" applyFill="1" applyBorder="1"/>
    <xf numFmtId="0" fontId="4" fillId="3" borderId="0" xfId="1" applyFont="1" applyFill="1"/>
    <xf numFmtId="0" fontId="3" fillId="3" borderId="0" xfId="1" applyFont="1" applyFill="1" applyAlignment="1">
      <alignment vertical="center" wrapText="1"/>
    </xf>
    <xf numFmtId="0" fontId="4" fillId="3" borderId="0" xfId="1" applyFont="1" applyFill="1" applyAlignment="1">
      <alignment wrapText="1"/>
    </xf>
    <xf numFmtId="0" fontId="5" fillId="0" borderId="0" xfId="0" applyFont="1" applyAlignment="1">
      <alignment horizontal="center"/>
    </xf>
    <xf numFmtId="0" fontId="3" fillId="5" borderId="1" xfId="1" applyFont="1" applyFill="1" applyBorder="1"/>
    <xf numFmtId="164" fontId="3" fillId="5" borderId="1" xfId="1" applyNumberFormat="1" applyFont="1" applyFill="1" applyBorder="1"/>
    <xf numFmtId="164" fontId="4" fillId="5" borderId="1" xfId="1" applyNumberFormat="1" applyFont="1" applyFill="1" applyBorder="1"/>
    <xf numFmtId="165" fontId="3" fillId="5" borderId="0" xfId="3" applyNumberFormat="1" applyFont="1" applyFill="1"/>
    <xf numFmtId="9" fontId="3" fillId="5" borderId="1" xfId="2" applyFont="1" applyFill="1" applyBorder="1"/>
  </cellXfs>
  <cellStyles count="4">
    <cellStyle name="Erotin" xfId="3" builtinId="3"/>
    <cellStyle name="Hyvä" xfId="1" builtinId="26"/>
    <cellStyle name="Normaali" xfId="0" builtinId="0"/>
    <cellStyle name="Prosentti" xfId="2" builtinId="5"/>
  </cellStyles>
  <dxfs count="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254E9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1860178</xdr:colOff>
      <xdr:row>2</xdr:row>
      <xdr:rowOff>11207</xdr:rowOff>
    </xdr:from>
    <xdr:to>
      <xdr:col>4</xdr:col>
      <xdr:colOff>367734</xdr:colOff>
      <xdr:row>8</xdr:row>
      <xdr:rowOff>46618</xdr:rowOff>
    </xdr:to>
    <xdr:pic>
      <xdr:nvPicPr>
        <xdr:cNvPr id="2" name="Kuva 1" descr="TEHO_Plus_logo_res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0178" y="515472"/>
          <a:ext cx="3438144" cy="1234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ul4"/>
  <dimension ref="A1:F29"/>
  <sheetViews>
    <sheetView tabSelected="1" zoomScaleNormal="100" workbookViewId="0">
      <selection activeCell="D18" sqref="D18"/>
    </sheetView>
  </sheetViews>
  <sheetFormatPr defaultRowHeight="15"/>
  <cols>
    <col min="1" max="1" width="28.7109375" customWidth="1"/>
    <col min="2" max="2" width="18.140625" customWidth="1"/>
    <col min="3" max="3" width="16.85546875" customWidth="1"/>
    <col min="4" max="4" width="10.28515625" customWidth="1"/>
    <col min="5" max="5" width="6.5703125" customWidth="1"/>
    <col min="6" max="6" width="18.42578125" customWidth="1"/>
  </cols>
  <sheetData>
    <row r="1" spans="1:6" ht="24.75">
      <c r="A1" s="13" t="s">
        <v>80</v>
      </c>
      <c r="B1" s="13"/>
      <c r="C1" s="13"/>
      <c r="D1" s="13"/>
      <c r="E1" s="13"/>
      <c r="F1" s="13"/>
    </row>
    <row r="5" spans="1:6" ht="19.5" customHeight="1"/>
    <row r="11" spans="1:6" ht="45" customHeight="1">
      <c r="A11" s="12" t="s">
        <v>67</v>
      </c>
      <c r="B11" s="12"/>
      <c r="C11" s="12"/>
      <c r="D11" s="12"/>
      <c r="E11" s="12"/>
      <c r="F11" s="12"/>
    </row>
    <row r="12" spans="1:6" ht="16.5" customHeight="1">
      <c r="A12" s="3"/>
      <c r="B12" s="3"/>
      <c r="C12" s="3"/>
      <c r="D12" s="3"/>
      <c r="E12" s="3"/>
      <c r="F12" s="3"/>
    </row>
    <row r="13" spans="1:6" ht="18" customHeight="1">
      <c r="A13" s="3" t="s">
        <v>0</v>
      </c>
      <c r="B13" s="3"/>
      <c r="C13" s="3"/>
      <c r="D13" s="3"/>
      <c r="E13" s="3"/>
      <c r="F13" s="3"/>
    </row>
    <row r="14" spans="1:6" ht="18" customHeight="1">
      <c r="A14" s="3" t="s">
        <v>75</v>
      </c>
      <c r="B14" s="9"/>
      <c r="C14" s="3" t="s">
        <v>19</v>
      </c>
      <c r="D14" s="3"/>
      <c r="E14" s="3"/>
      <c r="F14" s="3"/>
    </row>
    <row r="15" spans="1:6" ht="18" customHeight="1">
      <c r="A15" s="3" t="s">
        <v>21</v>
      </c>
      <c r="B15" s="9"/>
      <c r="C15" s="3" t="s">
        <v>20</v>
      </c>
      <c r="D15" s="3">
        <f>100-VLOOKUP(A22,Taul3!$A$2:$C$54,3,FALSE)</f>
        <v>14</v>
      </c>
      <c r="E15" s="3" t="s">
        <v>20</v>
      </c>
      <c r="F15" s="3" t="s">
        <v>26</v>
      </c>
    </row>
    <row r="16" spans="1:6" ht="18" customHeight="1">
      <c r="A16" s="3" t="s">
        <v>2</v>
      </c>
      <c r="B16" s="9"/>
      <c r="C16" s="3" t="s">
        <v>20</v>
      </c>
      <c r="D16" s="3">
        <f>VLOOKUP(A22,Taul3!$A$2:$D$54,4,FALSE)</f>
        <v>13.4</v>
      </c>
      <c r="E16" s="3" t="s">
        <v>20</v>
      </c>
      <c r="F16" s="3" t="s">
        <v>26</v>
      </c>
    </row>
    <row r="17" spans="1:6" ht="18" customHeight="1">
      <c r="A17" s="3" t="s">
        <v>77</v>
      </c>
      <c r="B17" s="9"/>
      <c r="C17" s="3" t="s">
        <v>79</v>
      </c>
      <c r="D17" s="3"/>
      <c r="E17" s="3"/>
      <c r="F17" s="3"/>
    </row>
    <row r="18" spans="1:6" ht="19.5" customHeight="1">
      <c r="A18" s="3" t="s">
        <v>25</v>
      </c>
      <c r="B18" s="14">
        <f>IF(B15=0,(100-D15)/100*B14,(100-B15)/100*B14)</f>
        <v>0</v>
      </c>
      <c r="C18" s="3" t="s">
        <v>19</v>
      </c>
      <c r="D18" s="3"/>
      <c r="E18" s="3"/>
      <c r="F18" s="3"/>
    </row>
    <row r="19" spans="1:6" ht="24.75" customHeight="1">
      <c r="A19" s="10" t="s">
        <v>28</v>
      </c>
      <c r="B19" s="3"/>
      <c r="C19" s="3"/>
      <c r="D19" s="3"/>
      <c r="E19" s="3"/>
      <c r="F19" s="3"/>
    </row>
    <row r="20" spans="1:6" ht="30" customHeight="1">
      <c r="A20" s="3"/>
      <c r="B20" s="4" t="s">
        <v>23</v>
      </c>
      <c r="C20" s="4" t="s">
        <v>24</v>
      </c>
      <c r="D20" s="3"/>
      <c r="E20" s="3"/>
      <c r="F20" s="3"/>
    </row>
    <row r="21" spans="1:6" ht="32.25" customHeight="1">
      <c r="A21" s="11" t="s">
        <v>27</v>
      </c>
      <c r="B21" s="9"/>
      <c r="C21" s="9"/>
      <c r="D21" s="3" t="s">
        <v>19</v>
      </c>
      <c r="E21" s="3"/>
      <c r="F21" s="3"/>
    </row>
    <row r="22" spans="1:6" ht="0.75" customHeight="1">
      <c r="A22" s="3">
        <v>2</v>
      </c>
      <c r="B22" s="3">
        <f>IF(B16=0,D16/6.25,B16/6.25)</f>
        <v>2.1440000000000001</v>
      </c>
      <c r="C22" s="3">
        <f>VLOOKUP($A22,Taul3!$A2:F54,6,FALSE)</f>
        <v>0.45</v>
      </c>
      <c r="D22" s="3"/>
      <c r="E22" s="3"/>
      <c r="F22" s="3"/>
    </row>
    <row r="23" spans="1:6" ht="21" customHeight="1">
      <c r="A23" s="3" t="s">
        <v>22</v>
      </c>
      <c r="B23" s="15">
        <f>B18*B22/100</f>
        <v>0</v>
      </c>
      <c r="C23" s="15">
        <f>B18*C22/100</f>
        <v>0</v>
      </c>
      <c r="D23" s="3" t="s">
        <v>19</v>
      </c>
      <c r="E23" s="3"/>
      <c r="F23" s="3"/>
    </row>
    <row r="24" spans="1:6" ht="35.25" customHeight="1">
      <c r="A24" s="10" t="s">
        <v>29</v>
      </c>
      <c r="B24" s="16">
        <f>B21-B23</f>
        <v>0</v>
      </c>
      <c r="C24" s="16">
        <f>C21-C23</f>
        <v>0</v>
      </c>
      <c r="D24" s="3" t="s">
        <v>19</v>
      </c>
      <c r="E24" s="3"/>
      <c r="F24" s="3"/>
    </row>
    <row r="25" spans="1:6" ht="23.25" customHeight="1">
      <c r="A25" s="3" t="s">
        <v>68</v>
      </c>
      <c r="B25" s="18" t="str">
        <f>IF(B21=0," ",B23/B21)</f>
        <v xml:space="preserve"> </v>
      </c>
      <c r="C25" s="18" t="str">
        <f>IF(C21=0," ",C23/C21)</f>
        <v xml:space="preserve"> </v>
      </c>
      <c r="D25" s="3"/>
      <c r="E25" s="3"/>
      <c r="F25" s="3"/>
    </row>
    <row r="26" spans="1:6" ht="23.25" customHeight="1">
      <c r="A26" s="10" t="s">
        <v>69</v>
      </c>
      <c r="B26" s="4" t="s">
        <v>23</v>
      </c>
      <c r="C26" s="4" t="s">
        <v>24</v>
      </c>
      <c r="D26" s="3"/>
      <c r="E26" s="3"/>
      <c r="F26" s="3"/>
    </row>
    <row r="27" spans="1:6" ht="32.25" customHeight="1">
      <c r="A27" s="6" t="s">
        <v>78</v>
      </c>
      <c r="B27" s="17">
        <f>IF(B24&gt;0,B24*Taul3!C59*B17,0)</f>
        <v>0</v>
      </c>
      <c r="C27" s="17">
        <f>IF(C24&gt;0,C24*Taul3!C60*B17,0)</f>
        <v>0</v>
      </c>
      <c r="D27" s="3" t="s">
        <v>76</v>
      </c>
      <c r="E27" s="3"/>
      <c r="F27" s="3"/>
    </row>
    <row r="28" spans="1:6" ht="23.25" customHeight="1">
      <c r="A28" s="7"/>
      <c r="B28" s="5"/>
      <c r="C28" s="5"/>
      <c r="D28" s="3"/>
      <c r="E28" s="3"/>
      <c r="F28" s="8"/>
    </row>
    <row r="29" spans="1:6">
      <c r="A29" s="3"/>
      <c r="B29" s="3"/>
      <c r="C29" s="3"/>
      <c r="D29" s="3"/>
      <c r="E29" s="3"/>
      <c r="F29" s="3"/>
    </row>
  </sheetData>
  <mergeCells count="2">
    <mergeCell ref="A11:F11"/>
    <mergeCell ref="A1:F1"/>
  </mergeCells>
  <conditionalFormatting sqref="B24:C24">
    <cfRule type="cellIs" dxfId="4" priority="7" operator="greaterThan">
      <formula>0</formula>
    </cfRule>
  </conditionalFormatting>
  <conditionalFormatting sqref="B25 B28">
    <cfRule type="expression" dxfId="3" priority="4">
      <formula>$B$25&lt;1</formula>
    </cfRule>
  </conditionalFormatting>
  <conditionalFormatting sqref="C25 C28">
    <cfRule type="expression" dxfId="2" priority="3">
      <formula>$C$24&gt;0</formula>
    </cfRule>
  </conditionalFormatting>
  <conditionalFormatting sqref="B27">
    <cfRule type="expression" dxfId="1" priority="2">
      <formula>$B$24&gt;0</formula>
    </cfRule>
  </conditionalFormatting>
  <conditionalFormatting sqref="C27">
    <cfRule type="expression" dxfId="0" priority="1">
      <formula>C$24&gt;0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3"/>
  <dimension ref="A1:F60"/>
  <sheetViews>
    <sheetView topLeftCell="A19" workbookViewId="0">
      <selection activeCell="C59" sqref="C59"/>
    </sheetView>
  </sheetViews>
  <sheetFormatPr defaultRowHeight="15"/>
  <cols>
    <col min="1" max="1" width="5.5703125" customWidth="1"/>
    <col min="2" max="2" width="42.85546875" customWidth="1"/>
  </cols>
  <sheetData>
    <row r="1" spans="1:6">
      <c r="C1" t="s">
        <v>1</v>
      </c>
      <c r="D1" t="s">
        <v>2</v>
      </c>
      <c r="E1" t="s">
        <v>3</v>
      </c>
      <c r="F1" t="s">
        <v>4</v>
      </c>
    </row>
    <row r="2" spans="1:6">
      <c r="A2">
        <v>1</v>
      </c>
    </row>
    <row r="3" spans="1:6">
      <c r="A3">
        <v>2</v>
      </c>
      <c r="B3" t="s">
        <v>5</v>
      </c>
      <c r="C3">
        <v>86</v>
      </c>
      <c r="D3">
        <v>13.4</v>
      </c>
      <c r="E3">
        <v>2.14</v>
      </c>
      <c r="F3">
        <v>0.45</v>
      </c>
    </row>
    <row r="4" spans="1:6">
      <c r="A4">
        <v>3</v>
      </c>
      <c r="B4" t="s">
        <v>6</v>
      </c>
      <c r="C4">
        <v>86</v>
      </c>
      <c r="D4">
        <v>12.5</v>
      </c>
      <c r="E4">
        <v>2</v>
      </c>
      <c r="F4">
        <v>0.45</v>
      </c>
    </row>
    <row r="5" spans="1:6">
      <c r="A5">
        <v>4</v>
      </c>
      <c r="B5" t="s">
        <v>7</v>
      </c>
      <c r="C5">
        <v>86</v>
      </c>
      <c r="D5">
        <v>12.6</v>
      </c>
      <c r="E5">
        <v>2.02</v>
      </c>
      <c r="F5">
        <v>0.41</v>
      </c>
    </row>
    <row r="6" spans="1:6">
      <c r="A6">
        <v>5</v>
      </c>
      <c r="B6" t="s">
        <v>8</v>
      </c>
      <c r="C6">
        <v>86</v>
      </c>
      <c r="D6">
        <v>13</v>
      </c>
      <c r="E6">
        <v>2.08</v>
      </c>
      <c r="F6">
        <v>0.4</v>
      </c>
    </row>
    <row r="7" spans="1:6">
      <c r="A7">
        <v>6</v>
      </c>
      <c r="B7" t="s">
        <v>36</v>
      </c>
      <c r="C7">
        <v>86</v>
      </c>
      <c r="D7">
        <v>13</v>
      </c>
      <c r="E7">
        <v>2.08</v>
      </c>
      <c r="F7">
        <v>0.41</v>
      </c>
    </row>
    <row r="8" spans="1:6">
      <c r="A8">
        <v>7</v>
      </c>
      <c r="B8" t="s">
        <v>9</v>
      </c>
      <c r="C8">
        <v>86</v>
      </c>
      <c r="D8">
        <v>11</v>
      </c>
      <c r="E8">
        <v>1.76</v>
      </c>
      <c r="F8">
        <v>0.39</v>
      </c>
    </row>
    <row r="9" spans="1:6">
      <c r="A9">
        <v>8</v>
      </c>
      <c r="B9" t="s">
        <v>37</v>
      </c>
      <c r="C9">
        <v>86</v>
      </c>
      <c r="D9">
        <v>10.6</v>
      </c>
      <c r="E9">
        <v>1.7</v>
      </c>
      <c r="F9">
        <v>0.37</v>
      </c>
    </row>
    <row r="10" spans="1:6">
      <c r="A10">
        <v>9</v>
      </c>
      <c r="B10" t="s">
        <v>38</v>
      </c>
      <c r="C10">
        <v>86</v>
      </c>
      <c r="D10">
        <v>10</v>
      </c>
      <c r="E10">
        <v>1.6</v>
      </c>
      <c r="F10">
        <v>0.31</v>
      </c>
    </row>
    <row r="11" spans="1:6">
      <c r="A11">
        <v>10</v>
      </c>
      <c r="B11" t="s">
        <v>10</v>
      </c>
      <c r="C11">
        <v>86</v>
      </c>
      <c r="D11">
        <v>23</v>
      </c>
      <c r="E11">
        <v>3.68</v>
      </c>
      <c r="F11">
        <v>0.52</v>
      </c>
    </row>
    <row r="12" spans="1:6">
      <c r="A12">
        <v>11</v>
      </c>
      <c r="B12" t="s">
        <v>11</v>
      </c>
      <c r="C12">
        <v>86</v>
      </c>
      <c r="D12">
        <v>30</v>
      </c>
      <c r="E12">
        <v>4.8</v>
      </c>
      <c r="F12">
        <v>0.65</v>
      </c>
    </row>
    <row r="13" spans="1:6">
      <c r="A13">
        <v>12</v>
      </c>
      <c r="B13" t="s">
        <v>39</v>
      </c>
      <c r="C13">
        <v>90</v>
      </c>
      <c r="D13">
        <v>40</v>
      </c>
      <c r="E13">
        <v>6.4</v>
      </c>
      <c r="F13">
        <v>0.62</v>
      </c>
    </row>
    <row r="14" spans="1:6">
      <c r="A14">
        <v>13</v>
      </c>
      <c r="B14" t="s">
        <v>40</v>
      </c>
      <c r="C14">
        <v>86</v>
      </c>
      <c r="D14">
        <v>30</v>
      </c>
      <c r="E14">
        <v>4.8</v>
      </c>
      <c r="F14">
        <v>0.52</v>
      </c>
    </row>
    <row r="15" spans="1:6">
      <c r="A15">
        <v>14</v>
      </c>
      <c r="B15" t="s">
        <v>41</v>
      </c>
      <c r="C15">
        <v>86</v>
      </c>
      <c r="D15">
        <v>34</v>
      </c>
      <c r="E15">
        <v>5.44</v>
      </c>
      <c r="F15">
        <v>0.65</v>
      </c>
    </row>
    <row r="16" spans="1:6">
      <c r="A16">
        <v>15</v>
      </c>
      <c r="B16" t="s">
        <v>12</v>
      </c>
      <c r="C16">
        <v>92</v>
      </c>
      <c r="D16">
        <v>23.5</v>
      </c>
      <c r="E16">
        <v>3.76</v>
      </c>
      <c r="F16">
        <v>0.94</v>
      </c>
    </row>
    <row r="17" spans="1:6">
      <c r="A17">
        <v>16</v>
      </c>
      <c r="B17" t="s">
        <v>13</v>
      </c>
      <c r="C17">
        <v>92</v>
      </c>
      <c r="D17">
        <v>24</v>
      </c>
      <c r="E17">
        <v>3.84</v>
      </c>
      <c r="F17">
        <v>0.94</v>
      </c>
    </row>
    <row r="18" spans="1:6">
      <c r="A18">
        <v>17</v>
      </c>
      <c r="B18" t="s">
        <v>14</v>
      </c>
      <c r="C18">
        <v>92</v>
      </c>
      <c r="D18">
        <v>23.5</v>
      </c>
      <c r="E18">
        <v>3.76</v>
      </c>
      <c r="F18">
        <v>0.94</v>
      </c>
    </row>
    <row r="19" spans="1:6">
      <c r="A19">
        <v>18</v>
      </c>
      <c r="B19" t="s">
        <v>15</v>
      </c>
      <c r="C19">
        <v>92</v>
      </c>
      <c r="D19">
        <v>25</v>
      </c>
      <c r="E19">
        <v>4</v>
      </c>
      <c r="F19">
        <v>0.61</v>
      </c>
    </row>
    <row r="20" spans="1:6">
      <c r="A20">
        <v>19</v>
      </c>
      <c r="B20" t="s">
        <v>42</v>
      </c>
      <c r="C20">
        <v>94</v>
      </c>
      <c r="D20">
        <v>18.5</v>
      </c>
      <c r="E20">
        <v>2.96</v>
      </c>
      <c r="F20">
        <v>0.6</v>
      </c>
    </row>
    <row r="21" spans="1:6">
      <c r="A21">
        <v>20</v>
      </c>
      <c r="B21" t="s">
        <v>43</v>
      </c>
      <c r="C21">
        <v>86</v>
      </c>
      <c r="D21">
        <v>13</v>
      </c>
      <c r="E21">
        <v>2.08</v>
      </c>
      <c r="F21">
        <v>0.47</v>
      </c>
    </row>
    <row r="22" spans="1:6">
      <c r="A22">
        <v>21</v>
      </c>
      <c r="B22" t="s">
        <v>44</v>
      </c>
      <c r="C22">
        <v>86</v>
      </c>
      <c r="D22">
        <v>37</v>
      </c>
      <c r="E22">
        <v>5.92</v>
      </c>
      <c r="F22">
        <v>0.31</v>
      </c>
    </row>
    <row r="23" spans="1:6">
      <c r="A23">
        <v>22</v>
      </c>
      <c r="B23" t="s">
        <v>45</v>
      </c>
      <c r="C23">
        <v>86</v>
      </c>
      <c r="D23">
        <v>21.5</v>
      </c>
      <c r="E23">
        <v>3.44</v>
      </c>
      <c r="F23">
        <v>0.31</v>
      </c>
    </row>
    <row r="24" spans="1:6">
      <c r="A24">
        <v>23</v>
      </c>
      <c r="B24" t="s">
        <v>57</v>
      </c>
      <c r="C24">
        <v>86</v>
      </c>
      <c r="D24">
        <v>21.5</v>
      </c>
      <c r="E24">
        <v>3.44</v>
      </c>
      <c r="F24">
        <v>0.31</v>
      </c>
    </row>
    <row r="25" spans="1:6">
      <c r="A25">
        <v>24</v>
      </c>
      <c r="B25" t="s">
        <v>16</v>
      </c>
      <c r="C25">
        <v>14</v>
      </c>
      <c r="D25">
        <v>9.5</v>
      </c>
      <c r="E25">
        <v>1.52</v>
      </c>
      <c r="F25">
        <v>0.23</v>
      </c>
    </row>
    <row r="26" spans="1:6">
      <c r="A26">
        <v>25</v>
      </c>
      <c r="B26" t="s">
        <v>18</v>
      </c>
      <c r="C26">
        <v>22</v>
      </c>
      <c r="D26">
        <v>9.5</v>
      </c>
      <c r="E26">
        <v>1.52</v>
      </c>
      <c r="F26">
        <v>0.23</v>
      </c>
    </row>
    <row r="27" spans="1:6">
      <c r="A27">
        <v>26</v>
      </c>
      <c r="B27" t="s">
        <v>17</v>
      </c>
      <c r="C27">
        <v>23</v>
      </c>
      <c r="D27">
        <v>5.5</v>
      </c>
      <c r="E27">
        <v>0.88</v>
      </c>
      <c r="F27">
        <v>0.18</v>
      </c>
    </row>
    <row r="28" spans="1:6">
      <c r="A28">
        <v>27</v>
      </c>
      <c r="B28" t="s">
        <v>46</v>
      </c>
      <c r="C28">
        <v>13</v>
      </c>
      <c r="D28">
        <v>9</v>
      </c>
      <c r="E28">
        <v>1.44</v>
      </c>
      <c r="F28">
        <v>0.16</v>
      </c>
    </row>
    <row r="29" spans="1:6">
      <c r="A29">
        <v>28</v>
      </c>
      <c r="B29" t="s">
        <v>30</v>
      </c>
      <c r="C29">
        <v>85</v>
      </c>
      <c r="D29">
        <v>3</v>
      </c>
      <c r="E29">
        <v>0.48</v>
      </c>
      <c r="F29">
        <v>0.1</v>
      </c>
    </row>
    <row r="30" spans="1:6">
      <c r="A30">
        <v>29</v>
      </c>
      <c r="B30" t="s">
        <v>31</v>
      </c>
      <c r="C30">
        <v>85</v>
      </c>
      <c r="D30">
        <v>4</v>
      </c>
      <c r="E30">
        <v>0.64</v>
      </c>
      <c r="F30">
        <v>0.1</v>
      </c>
    </row>
    <row r="31" spans="1:6">
      <c r="A31">
        <v>30</v>
      </c>
      <c r="B31" t="s">
        <v>58</v>
      </c>
      <c r="C31">
        <v>13</v>
      </c>
      <c r="D31">
        <v>19.5</v>
      </c>
      <c r="E31">
        <v>3.12</v>
      </c>
      <c r="F31">
        <v>0.24</v>
      </c>
    </row>
    <row r="32" spans="1:6">
      <c r="A32">
        <v>31</v>
      </c>
      <c r="B32" t="s">
        <v>47</v>
      </c>
      <c r="C32">
        <v>16</v>
      </c>
      <c r="D32">
        <v>11</v>
      </c>
      <c r="E32">
        <v>1.76</v>
      </c>
      <c r="F32">
        <v>0.37</v>
      </c>
    </row>
    <row r="33" spans="1:6">
      <c r="A33">
        <v>32</v>
      </c>
      <c r="B33" t="s">
        <v>48</v>
      </c>
      <c r="C33">
        <v>83</v>
      </c>
      <c r="D33">
        <v>13</v>
      </c>
      <c r="E33">
        <v>2.08</v>
      </c>
      <c r="F33">
        <v>0.3</v>
      </c>
    </row>
    <row r="34" spans="1:6">
      <c r="A34">
        <v>33</v>
      </c>
      <c r="B34" t="s">
        <v>49</v>
      </c>
      <c r="C34">
        <v>25</v>
      </c>
      <c r="D34">
        <v>16</v>
      </c>
      <c r="E34">
        <v>2.56</v>
      </c>
      <c r="F34">
        <v>0.28999999999999998</v>
      </c>
    </row>
    <row r="35" spans="1:6">
      <c r="A35">
        <v>34</v>
      </c>
      <c r="B35" t="s">
        <v>32</v>
      </c>
      <c r="C35">
        <v>25</v>
      </c>
      <c r="D35">
        <v>20.5</v>
      </c>
      <c r="E35">
        <v>3.28</v>
      </c>
      <c r="F35">
        <v>0.23</v>
      </c>
    </row>
    <row r="36" spans="1:6">
      <c r="A36">
        <v>35</v>
      </c>
      <c r="B36" t="s">
        <v>59</v>
      </c>
      <c r="C36">
        <v>25</v>
      </c>
      <c r="D36">
        <v>15</v>
      </c>
      <c r="E36">
        <v>2.4</v>
      </c>
      <c r="F36">
        <v>0.25</v>
      </c>
    </row>
    <row r="37" spans="1:6">
      <c r="A37">
        <v>36</v>
      </c>
      <c r="B37" t="s">
        <v>60</v>
      </c>
      <c r="C37">
        <v>25</v>
      </c>
      <c r="D37">
        <v>17</v>
      </c>
      <c r="E37">
        <v>2.72</v>
      </c>
      <c r="F37">
        <v>0.24</v>
      </c>
    </row>
    <row r="38" spans="1:6">
      <c r="A38">
        <v>37</v>
      </c>
      <c r="B38" t="s">
        <v>61</v>
      </c>
      <c r="C38">
        <v>25</v>
      </c>
      <c r="D38">
        <v>19</v>
      </c>
      <c r="E38">
        <v>3.04</v>
      </c>
      <c r="F38">
        <v>0.23</v>
      </c>
    </row>
    <row r="39" spans="1:6">
      <c r="A39">
        <v>38</v>
      </c>
      <c r="B39" t="s">
        <v>33</v>
      </c>
      <c r="C39">
        <v>23</v>
      </c>
      <c r="D39">
        <v>21</v>
      </c>
      <c r="E39">
        <v>3.36</v>
      </c>
      <c r="F39">
        <v>0.3</v>
      </c>
    </row>
    <row r="40" spans="1:6">
      <c r="A40">
        <v>39</v>
      </c>
      <c r="B40" t="s">
        <v>62</v>
      </c>
      <c r="C40">
        <v>20</v>
      </c>
      <c r="D40">
        <v>20</v>
      </c>
      <c r="E40">
        <v>3.2</v>
      </c>
      <c r="F40">
        <v>0.38</v>
      </c>
    </row>
    <row r="41" spans="1:6">
      <c r="A41">
        <v>40</v>
      </c>
      <c r="B41" t="s">
        <v>50</v>
      </c>
      <c r="C41">
        <v>20</v>
      </c>
      <c r="D41">
        <v>19</v>
      </c>
      <c r="E41">
        <v>3.04</v>
      </c>
      <c r="F41">
        <v>0.28999999999999998</v>
      </c>
    </row>
    <row r="42" spans="1:6">
      <c r="A42">
        <v>41</v>
      </c>
      <c r="B42" t="s">
        <v>34</v>
      </c>
      <c r="C42">
        <v>20</v>
      </c>
      <c r="D42">
        <v>20</v>
      </c>
      <c r="E42">
        <v>3.2</v>
      </c>
      <c r="F42">
        <v>0.3</v>
      </c>
    </row>
    <row r="43" spans="1:6">
      <c r="A43">
        <v>42</v>
      </c>
      <c r="B43" t="s">
        <v>51</v>
      </c>
      <c r="C43">
        <v>35</v>
      </c>
      <c r="D43">
        <v>10</v>
      </c>
      <c r="E43">
        <v>1.6</v>
      </c>
      <c r="F43">
        <v>0.25</v>
      </c>
    </row>
    <row r="44" spans="1:6">
      <c r="A44">
        <v>43</v>
      </c>
      <c r="B44" t="s">
        <v>35</v>
      </c>
      <c r="C44">
        <v>23</v>
      </c>
      <c r="D44">
        <v>10</v>
      </c>
      <c r="E44">
        <v>1.6</v>
      </c>
      <c r="F44">
        <v>0.32</v>
      </c>
    </row>
    <row r="45" spans="1:6">
      <c r="A45">
        <v>44</v>
      </c>
      <c r="B45" t="s">
        <v>63</v>
      </c>
      <c r="C45">
        <v>18</v>
      </c>
      <c r="D45">
        <v>19</v>
      </c>
      <c r="E45">
        <v>3.04</v>
      </c>
      <c r="F45">
        <v>0.21</v>
      </c>
    </row>
    <row r="46" spans="1:6">
      <c r="A46">
        <v>45</v>
      </c>
      <c r="B46" t="s">
        <v>52</v>
      </c>
      <c r="C46">
        <v>20</v>
      </c>
      <c r="D46">
        <v>16.5</v>
      </c>
      <c r="E46">
        <v>2.64</v>
      </c>
      <c r="F46">
        <v>0.3</v>
      </c>
    </row>
    <row r="47" spans="1:6">
      <c r="A47">
        <v>46</v>
      </c>
      <c r="B47" t="s">
        <v>44</v>
      </c>
      <c r="C47">
        <v>18</v>
      </c>
      <c r="D47">
        <v>21</v>
      </c>
      <c r="E47">
        <v>3.36</v>
      </c>
      <c r="F47">
        <v>0.23</v>
      </c>
    </row>
    <row r="48" spans="1:6">
      <c r="A48">
        <v>47</v>
      </c>
      <c r="B48" t="s">
        <v>53</v>
      </c>
      <c r="C48">
        <v>21</v>
      </c>
      <c r="D48">
        <v>21</v>
      </c>
      <c r="E48">
        <v>3.36</v>
      </c>
      <c r="F48">
        <v>0.28000000000000003</v>
      </c>
    </row>
    <row r="49" spans="1:6">
      <c r="A49">
        <v>48</v>
      </c>
      <c r="B49" t="s">
        <v>64</v>
      </c>
      <c r="C49">
        <v>17</v>
      </c>
      <c r="D49">
        <v>21</v>
      </c>
      <c r="E49">
        <v>3.36</v>
      </c>
      <c r="F49">
        <v>0.35</v>
      </c>
    </row>
    <row r="50" spans="1:6">
      <c r="A50">
        <v>49</v>
      </c>
      <c r="B50" t="s">
        <v>54</v>
      </c>
      <c r="C50">
        <v>13</v>
      </c>
      <c r="D50">
        <v>19</v>
      </c>
      <c r="E50">
        <v>3.04</v>
      </c>
      <c r="F50">
        <v>0.33</v>
      </c>
    </row>
    <row r="51" spans="1:6">
      <c r="A51">
        <v>50</v>
      </c>
      <c r="B51" t="s">
        <v>55</v>
      </c>
      <c r="C51">
        <v>20</v>
      </c>
      <c r="D51">
        <v>10</v>
      </c>
      <c r="E51">
        <v>1.6</v>
      </c>
      <c r="F51">
        <v>0.26</v>
      </c>
    </row>
    <row r="52" spans="1:6">
      <c r="A52">
        <v>51</v>
      </c>
      <c r="B52" t="s">
        <v>65</v>
      </c>
      <c r="C52">
        <v>86</v>
      </c>
      <c r="D52">
        <v>3.5</v>
      </c>
      <c r="E52">
        <v>0.56000000000000005</v>
      </c>
      <c r="F52">
        <v>0.2</v>
      </c>
    </row>
    <row r="53" spans="1:6">
      <c r="A53">
        <v>52</v>
      </c>
      <c r="B53" t="s">
        <v>66</v>
      </c>
      <c r="C53">
        <v>86</v>
      </c>
      <c r="D53">
        <v>6.2</v>
      </c>
      <c r="E53">
        <v>0.99</v>
      </c>
      <c r="F53">
        <v>0.2</v>
      </c>
    </row>
    <row r="54" spans="1:6">
      <c r="A54">
        <v>53</v>
      </c>
      <c r="B54" t="s">
        <v>56</v>
      </c>
      <c r="C54">
        <v>85</v>
      </c>
      <c r="D54">
        <v>6.3</v>
      </c>
      <c r="E54">
        <v>1</v>
      </c>
      <c r="F54">
        <v>0.19</v>
      </c>
    </row>
    <row r="57" spans="1:6">
      <c r="B57" t="s">
        <v>70</v>
      </c>
      <c r="C57" t="s">
        <v>74</v>
      </c>
    </row>
    <row r="59" spans="1:6">
      <c r="B59" s="1" t="s">
        <v>71</v>
      </c>
      <c r="C59" s="2">
        <v>1.55</v>
      </c>
      <c r="D59" t="s">
        <v>72</v>
      </c>
    </row>
    <row r="60" spans="1:6">
      <c r="B60" s="1" t="s">
        <v>73</v>
      </c>
      <c r="C60" s="2">
        <v>2.44</v>
      </c>
      <c r="D6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laskuri</vt:lpstr>
      <vt:lpstr>Taul3</vt:lpstr>
    </vt:vector>
  </TitlesOfParts>
  <Company>Aluehallinto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A016773</dc:creator>
  <cp:lastModifiedBy>A016222</cp:lastModifiedBy>
  <dcterms:created xsi:type="dcterms:W3CDTF">2013-02-12T09:33:30Z</dcterms:created>
  <dcterms:modified xsi:type="dcterms:W3CDTF">2013-02-15T12:16:08Z</dcterms:modified>
</cp:coreProperties>
</file>